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y Aging\Center for Healthy Aging\2- Teams Migration- Communications\Record of Resources on Website\Resource Documents\"/>
    </mc:Choice>
  </mc:AlternateContent>
  <xr:revisionPtr revIDLastSave="0" documentId="8_{FBA2F004-FD26-4D80-BA46-5DCFDB22192D}" xr6:coauthVersionLast="41" xr6:coauthVersionMax="41" xr10:uidLastSave="{00000000-0000-0000-0000-000000000000}"/>
  <bookViews>
    <workbookView xWindow="-120" yWindow="-120" windowWidth="29040" windowHeight="15840" xr2:uid="{5E956776-21DB-4CB9-968F-F80769EF5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J26" i="1" s="1"/>
  <c r="J25" i="1"/>
  <c r="G25" i="1"/>
  <c r="G26" i="1"/>
  <c r="G27" i="1"/>
  <c r="D25" i="1"/>
  <c r="D26" i="1"/>
  <c r="D27" i="1"/>
  <c r="B26" i="1"/>
  <c r="C26" i="1"/>
  <c r="E26" i="1"/>
  <c r="F27" i="1"/>
  <c r="F22" i="1"/>
  <c r="F26" i="1"/>
  <c r="I26" i="1"/>
  <c r="I24" i="1"/>
  <c r="I25" i="1"/>
  <c r="H25" i="1"/>
  <c r="H24" i="1"/>
  <c r="I22" i="1"/>
  <c r="I21" i="1"/>
  <c r="I20" i="1"/>
  <c r="I18" i="1"/>
  <c r="I17" i="1"/>
  <c r="I16" i="1"/>
  <c r="H22" i="1"/>
  <c r="E22" i="1"/>
  <c r="C22" i="1"/>
  <c r="B22" i="1"/>
  <c r="H21" i="1"/>
  <c r="H20" i="1"/>
  <c r="H19" i="1"/>
  <c r="H17" i="1"/>
  <c r="H16" i="1"/>
  <c r="J17" i="1" l="1"/>
  <c r="J18" i="1"/>
  <c r="J19" i="1"/>
  <c r="J20" i="1"/>
  <c r="J21" i="1"/>
  <c r="G17" i="1"/>
  <c r="G18" i="1"/>
  <c r="G19" i="1"/>
  <c r="G21" i="1"/>
  <c r="D17" i="1"/>
  <c r="D18" i="1"/>
  <c r="D19" i="1"/>
  <c r="D20" i="1"/>
  <c r="H27" i="1"/>
  <c r="J27" i="1" s="1"/>
  <c r="E27" i="1"/>
  <c r="B27" i="1"/>
  <c r="J22" i="1" l="1"/>
  <c r="G22" i="1"/>
  <c r="D22" i="1"/>
  <c r="I27" i="1"/>
  <c r="C27" i="1"/>
  <c r="J24" i="1"/>
  <c r="G24" i="1"/>
  <c r="D24" i="1"/>
  <c r="D16" i="1" l="1"/>
  <c r="G16" i="1"/>
  <c r="J16" i="1" l="1"/>
</calcChain>
</file>

<file path=xl/sharedStrings.xml><?xml version="1.0" encoding="utf-8"?>
<sst xmlns="http://schemas.openxmlformats.org/spreadsheetml/2006/main" count="51" uniqueCount="34">
  <si>
    <t xml:space="preserve">Appendix A - Semi-Annual Report </t>
  </si>
  <si>
    <t>Previous Period</t>
  </si>
  <si>
    <t>This Period Only</t>
  </si>
  <si>
    <t>Enrollees</t>
  </si>
  <si>
    <t>Completed</t>
  </si>
  <si>
    <t>Completion %</t>
  </si>
  <si>
    <t>Chronic Disease Self-Management Program (CDSMP)</t>
  </si>
  <si>
    <t>Chronic Pain Self-Management Program (CPSMP)</t>
  </si>
  <si>
    <t>Diabetes Self-Management Program (DSMP)</t>
  </si>
  <si>
    <t>TOTAL</t>
  </si>
  <si>
    <t xml:space="preserve">Cumulative Total </t>
  </si>
  <si>
    <t xml:space="preserve">Performance Period: 7/1/2018 to 6/30/2019 </t>
  </si>
  <si>
    <t>7/1/2018 to 12/31/2018</t>
  </si>
  <si>
    <t>1/1/2019 to 6/30/2019</t>
  </si>
  <si>
    <t>7/1/2018 to 6/30/2019</t>
  </si>
  <si>
    <t>PEARLS</t>
  </si>
  <si>
    <t>Subtotal</t>
  </si>
  <si>
    <t>Cancer: Thriving and Surviving</t>
  </si>
  <si>
    <t>Tomando Control de su Salud (Spanish CDSMP)</t>
  </si>
  <si>
    <t>Programa de Manejo Personal de la Diabetes</t>
  </si>
  <si>
    <t>n/a</t>
  </si>
  <si>
    <t>TARGETED GOAL:  1,500</t>
  </si>
  <si>
    <t>Grantee Name:  XXXX</t>
  </si>
  <si>
    <t>Cohort Year: 201X</t>
  </si>
  <si>
    <t>Walk With Ease</t>
  </si>
  <si>
    <t>SAMPLE DATA</t>
  </si>
  <si>
    <t>(total completed/targeted goal)</t>
  </si>
  <si>
    <t>TOTAL COMPLETED:  1042</t>
  </si>
  <si>
    <t>PROGRESS TOWARD GRANT GOAL:  69.5%</t>
  </si>
  <si>
    <r>
      <t>SMRC Suite of Programs</t>
    </r>
    <r>
      <rPr>
        <b/>
        <sz val="12"/>
        <color rgb="FFC00000"/>
        <rFont val="Calibri"/>
        <family val="2"/>
        <scheme val="minor"/>
      </rPr>
      <t xml:space="preserve"> </t>
    </r>
    <r>
      <rPr>
        <b/>
        <i/>
        <sz val="12"/>
        <color theme="2"/>
        <rFont val="Calibri"/>
        <family val="2"/>
        <scheme val="minor"/>
      </rPr>
      <t>(add programs as needed)</t>
    </r>
  </si>
  <si>
    <r>
      <t xml:space="preserve">Supporting Programs </t>
    </r>
    <r>
      <rPr>
        <b/>
        <i/>
        <sz val="12"/>
        <color theme="0"/>
        <rFont val="Calibri"/>
        <family val="2"/>
        <scheme val="minor"/>
      </rPr>
      <t>(add programs as needed)</t>
    </r>
  </si>
  <si>
    <r>
      <t xml:space="preserve">TOTAL toward goals =878 (SMRC </t>
    </r>
    <r>
      <rPr>
        <i/>
        <sz val="11"/>
        <color theme="1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 xml:space="preserve">) +164 (Supporting Programs </t>
    </r>
    <r>
      <rPr>
        <i/>
        <sz val="11"/>
        <color theme="1"/>
        <rFont val="Calibri"/>
        <family val="2"/>
        <scheme val="minor"/>
      </rPr>
      <t>enrolled</t>
    </r>
    <r>
      <rPr>
        <sz val="11"/>
        <color theme="1"/>
        <rFont val="Calibri"/>
        <family val="2"/>
        <scheme val="minor"/>
      </rPr>
      <t xml:space="preserve">) = </t>
    </r>
    <r>
      <rPr>
        <b/>
        <sz val="11"/>
        <color rgb="FFC00000"/>
        <rFont val="Calibri"/>
        <family val="2"/>
        <scheme val="minor"/>
      </rPr>
      <t>1042</t>
    </r>
  </si>
  <si>
    <r>
      <t>TOTAL toward goals =</t>
    </r>
    <r>
      <rPr>
        <sz val="11"/>
        <color theme="1"/>
        <rFont val="Times New Roman"/>
        <family val="1"/>
      </rPr>
      <t>I</t>
    </r>
    <r>
      <rPr>
        <sz val="11"/>
        <color theme="1"/>
        <rFont val="Calibri"/>
        <family val="2"/>
        <scheme val="minor"/>
      </rPr>
      <t xml:space="preserve">20 (SMRC </t>
    </r>
    <r>
      <rPr>
        <i/>
        <sz val="11"/>
        <color theme="1"/>
        <rFont val="Calibri"/>
        <family val="2"/>
        <scheme val="minor"/>
      </rPr>
      <t>completed</t>
    </r>
    <r>
      <rPr>
        <sz val="11"/>
        <color theme="1"/>
        <rFont val="Calibri"/>
        <family val="2"/>
        <scheme val="minor"/>
      </rPr>
      <t xml:space="preserve">) +H24 (Supporting Programs </t>
    </r>
    <r>
      <rPr>
        <i/>
        <sz val="11"/>
        <color theme="1"/>
        <rFont val="Calibri"/>
        <family val="2"/>
        <scheme val="minor"/>
      </rPr>
      <t>enrolled</t>
    </r>
    <r>
      <rPr>
        <sz val="11"/>
        <color theme="1"/>
        <rFont val="Calibri"/>
        <family val="2"/>
        <scheme val="minor"/>
      </rPr>
      <t xml:space="preserve">) = </t>
    </r>
    <r>
      <rPr>
        <b/>
        <sz val="11"/>
        <color rgb="FFC00000"/>
        <rFont val="Calibri"/>
        <family val="2"/>
        <scheme val="minor"/>
      </rPr>
      <t>xxxx</t>
    </r>
  </si>
  <si>
    <t>Retrieved from National CDSME Database on 7/17/2019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</si>
</sst>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theme="1"/>
      <name val="Aparajita"/>
      <family val="2"/>
    </font>
    <font>
      <b/>
      <sz val="12"/>
      <color theme="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33333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/>
    <xf numFmtId="0" fontId="3" fillId="0" borderId="0" xfId="0" applyFont="1" applyFill="1" applyBorder="1"/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7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Border="1"/>
    <xf numFmtId="0" fontId="9" fillId="0" borderId="8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1" xfId="0" applyFill="1" applyBorder="1"/>
    <xf numFmtId="9" fontId="12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6" borderId="0" xfId="0" applyFont="1" applyFill="1" applyBorder="1"/>
    <xf numFmtId="0" fontId="0" fillId="0" borderId="9" xfId="0" applyBorder="1"/>
    <xf numFmtId="0" fontId="16" fillId="0" borderId="0" xfId="0" applyFont="1" applyFill="1" applyBorder="1"/>
    <xf numFmtId="0" fontId="21" fillId="0" borderId="0" xfId="0" applyFont="1"/>
    <xf numFmtId="0" fontId="8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9473-8C7E-4D3A-A66F-110E4B500021}">
  <dimension ref="A1:J30"/>
  <sheetViews>
    <sheetView tabSelected="1" workbookViewId="0">
      <selection activeCell="A3" sqref="A3"/>
    </sheetView>
  </sheetViews>
  <sheetFormatPr defaultRowHeight="15" x14ac:dyDescent="0.25"/>
  <cols>
    <col min="1" max="1" width="53" customWidth="1"/>
    <col min="2" max="2" width="17.5703125" customWidth="1"/>
    <col min="3" max="3" width="15.7109375" customWidth="1"/>
    <col min="4" max="4" width="14" customWidth="1"/>
    <col min="5" max="5" width="17.140625" style="2" customWidth="1"/>
    <col min="6" max="7" width="16" style="3" customWidth="1"/>
    <col min="8" max="8" width="14.5703125" customWidth="1"/>
    <col min="9" max="9" width="14.7109375" customWidth="1"/>
    <col min="10" max="10" width="12.28515625" customWidth="1"/>
  </cols>
  <sheetData>
    <row r="1" spans="1:10" ht="15.75" x14ac:dyDescent="0.25">
      <c r="A1" s="39" t="s">
        <v>25</v>
      </c>
      <c r="B1" s="39" t="s">
        <v>25</v>
      </c>
      <c r="C1" s="39" t="s">
        <v>25</v>
      </c>
      <c r="D1" s="39" t="s">
        <v>25</v>
      </c>
      <c r="E1" s="39" t="s">
        <v>25</v>
      </c>
      <c r="F1" s="39" t="s">
        <v>25</v>
      </c>
      <c r="G1" s="39" t="s">
        <v>25</v>
      </c>
      <c r="H1" s="39" t="s">
        <v>25</v>
      </c>
      <c r="I1" s="39" t="s">
        <v>25</v>
      </c>
    </row>
    <row r="2" spans="1:10" ht="18.75" x14ac:dyDescent="0.3">
      <c r="A2" s="1" t="s">
        <v>0</v>
      </c>
      <c r="B2" s="1"/>
      <c r="C2" s="1"/>
      <c r="D2" s="1"/>
    </row>
    <row r="3" spans="1:10" ht="15.75" x14ac:dyDescent="0.25">
      <c r="A3" s="4" t="s">
        <v>23</v>
      </c>
      <c r="B3" s="4"/>
      <c r="C3" s="4"/>
      <c r="D3" s="4"/>
    </row>
    <row r="4" spans="1:10" ht="15.75" x14ac:dyDescent="0.25">
      <c r="A4" s="4" t="s">
        <v>22</v>
      </c>
      <c r="B4" s="4"/>
      <c r="C4" s="4"/>
      <c r="D4" s="4"/>
    </row>
    <row r="5" spans="1:10" ht="15.75" x14ac:dyDescent="0.25">
      <c r="A5" s="5" t="s">
        <v>11</v>
      </c>
      <c r="B5" s="5"/>
      <c r="C5" s="5"/>
      <c r="D5" s="5"/>
    </row>
    <row r="6" spans="1:10" ht="15.75" x14ac:dyDescent="0.25">
      <c r="A6" s="5"/>
      <c r="B6" s="5"/>
      <c r="C6" s="5"/>
      <c r="D6" s="5"/>
    </row>
    <row r="7" spans="1:10" x14ac:dyDescent="0.25">
      <c r="A7" s="42" t="s">
        <v>33</v>
      </c>
      <c r="B7" s="6"/>
      <c r="C7" s="6"/>
      <c r="D7" s="6"/>
      <c r="E7" s="7"/>
    </row>
    <row r="8" spans="1:10" ht="15.75" x14ac:dyDescent="0.25">
      <c r="A8" s="8" t="s">
        <v>28</v>
      </c>
      <c r="B8" s="41" t="s">
        <v>26</v>
      </c>
      <c r="C8" s="9"/>
      <c r="D8" s="9"/>
      <c r="E8" s="10"/>
      <c r="F8" s="11"/>
    </row>
    <row r="9" spans="1:10" ht="15.75" x14ac:dyDescent="0.25">
      <c r="A9" s="12" t="s">
        <v>27</v>
      </c>
      <c r="B9" s="13"/>
      <c r="C9" s="13"/>
      <c r="D9" s="13"/>
    </row>
    <row r="10" spans="1:10" ht="15.75" x14ac:dyDescent="0.25">
      <c r="A10" s="25" t="s">
        <v>21</v>
      </c>
      <c r="B10" s="14"/>
      <c r="C10" s="14"/>
      <c r="D10" s="14"/>
    </row>
    <row r="11" spans="1:10" ht="15.75" x14ac:dyDescent="0.25">
      <c r="A11" s="26"/>
      <c r="B11" s="39" t="s">
        <v>25</v>
      </c>
      <c r="C11" s="14"/>
      <c r="D11" s="14"/>
    </row>
    <row r="12" spans="1:10" ht="15.75" x14ac:dyDescent="0.25">
      <c r="B12" s="45" t="s">
        <v>1</v>
      </c>
      <c r="C12" s="45"/>
      <c r="D12" s="45"/>
      <c r="E12" s="45" t="s">
        <v>2</v>
      </c>
      <c r="F12" s="45"/>
      <c r="G12" s="45"/>
      <c r="H12" s="45" t="s">
        <v>10</v>
      </c>
      <c r="I12" s="45"/>
      <c r="J12" s="45"/>
    </row>
    <row r="13" spans="1:10" ht="15.75" x14ac:dyDescent="0.25">
      <c r="B13" s="46" t="s">
        <v>12</v>
      </c>
      <c r="C13" s="47"/>
      <c r="D13" s="48"/>
      <c r="E13" s="46" t="s">
        <v>13</v>
      </c>
      <c r="F13" s="47"/>
      <c r="G13" s="48"/>
      <c r="H13" s="46" t="s">
        <v>14</v>
      </c>
      <c r="I13" s="47"/>
      <c r="J13" s="48"/>
    </row>
    <row r="14" spans="1:10" ht="31.5" x14ac:dyDescent="0.45">
      <c r="A14" s="15"/>
      <c r="B14" s="16" t="s">
        <v>3</v>
      </c>
      <c r="C14" s="17" t="s">
        <v>4</v>
      </c>
      <c r="D14" s="17" t="s">
        <v>5</v>
      </c>
      <c r="E14" s="16" t="s">
        <v>3</v>
      </c>
      <c r="F14" s="17" t="s">
        <v>4</v>
      </c>
      <c r="G14" s="17" t="s">
        <v>5</v>
      </c>
      <c r="H14" s="16" t="s">
        <v>3</v>
      </c>
      <c r="I14" s="17" t="s">
        <v>4</v>
      </c>
      <c r="J14" s="17" t="s">
        <v>5</v>
      </c>
    </row>
    <row r="15" spans="1:10" ht="15.75" x14ac:dyDescent="0.25">
      <c r="A15" s="43" t="s">
        <v>29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x14ac:dyDescent="0.25">
      <c r="A16" t="s">
        <v>17</v>
      </c>
      <c r="B16" s="19">
        <v>30</v>
      </c>
      <c r="C16" s="19">
        <v>22</v>
      </c>
      <c r="D16" s="22">
        <f>C16/B16</f>
        <v>0.73333333333333328</v>
      </c>
      <c r="E16" s="19">
        <v>18</v>
      </c>
      <c r="F16" s="19">
        <v>14</v>
      </c>
      <c r="G16" s="23">
        <f>(F16/E16)</f>
        <v>0.77777777777777779</v>
      </c>
      <c r="H16" s="19">
        <f>SUM(B16,E16)</f>
        <v>48</v>
      </c>
      <c r="I16" s="19">
        <f>SUM(C16,F16)</f>
        <v>36</v>
      </c>
      <c r="J16" s="24">
        <f>(I16/H16)</f>
        <v>0.75</v>
      </c>
    </row>
    <row r="17" spans="1:10" x14ac:dyDescent="0.25">
      <c r="A17" s="18" t="s">
        <v>6</v>
      </c>
      <c r="B17" s="19">
        <v>56</v>
      </c>
      <c r="C17" s="19">
        <v>43</v>
      </c>
      <c r="D17" s="22">
        <f t="shared" ref="D17:D22" si="0">C17/B17</f>
        <v>0.7678571428571429</v>
      </c>
      <c r="E17" s="19">
        <v>136</v>
      </c>
      <c r="F17" s="19">
        <v>94</v>
      </c>
      <c r="G17" s="23">
        <f t="shared" ref="G17:G22" si="1">(F17/E17)</f>
        <v>0.69117647058823528</v>
      </c>
      <c r="H17" s="19">
        <f>SUM(B17,E17)</f>
        <v>192</v>
      </c>
      <c r="I17" s="19">
        <f>SUM(C17,F17)</f>
        <v>137</v>
      </c>
      <c r="J17" s="24">
        <f t="shared" ref="J17:J22" si="2">(I17/H17)</f>
        <v>0.71354166666666663</v>
      </c>
    </row>
    <row r="18" spans="1:10" x14ac:dyDescent="0.25">
      <c r="A18" s="18" t="s">
        <v>7</v>
      </c>
      <c r="B18" s="19">
        <v>80</v>
      </c>
      <c r="C18" s="19">
        <v>60</v>
      </c>
      <c r="D18" s="22">
        <f t="shared" si="0"/>
        <v>0.75</v>
      </c>
      <c r="E18" s="19">
        <v>73</v>
      </c>
      <c r="F18" s="19">
        <v>58</v>
      </c>
      <c r="G18" s="23">
        <f t="shared" si="1"/>
        <v>0.79452054794520544</v>
      </c>
      <c r="H18" s="19">
        <v>134</v>
      </c>
      <c r="I18" s="19">
        <f>SUM(C18,F18)</f>
        <v>118</v>
      </c>
      <c r="J18" s="24">
        <f t="shared" si="2"/>
        <v>0.88059701492537312</v>
      </c>
    </row>
    <row r="19" spans="1:10" x14ac:dyDescent="0.25">
      <c r="A19" s="18" t="s">
        <v>8</v>
      </c>
      <c r="B19" s="19">
        <v>350</v>
      </c>
      <c r="C19" s="19">
        <v>280</v>
      </c>
      <c r="D19" s="22">
        <f t="shared" si="0"/>
        <v>0.8</v>
      </c>
      <c r="E19" s="19">
        <v>361</v>
      </c>
      <c r="F19" s="19">
        <v>282</v>
      </c>
      <c r="G19" s="23">
        <f t="shared" si="1"/>
        <v>0.78116343490304707</v>
      </c>
      <c r="H19" s="19">
        <f>SUM(B18,E18)</f>
        <v>153</v>
      </c>
      <c r="I19" s="19">
        <v>570</v>
      </c>
      <c r="J19" s="24">
        <f t="shared" si="2"/>
        <v>3.7254901960784315</v>
      </c>
    </row>
    <row r="20" spans="1:10" x14ac:dyDescent="0.25">
      <c r="A20" s="31" t="s">
        <v>18</v>
      </c>
      <c r="B20" s="19">
        <v>8</v>
      </c>
      <c r="C20" s="19">
        <v>5</v>
      </c>
      <c r="D20" s="22">
        <f t="shared" si="0"/>
        <v>0.625</v>
      </c>
      <c r="E20" s="19">
        <v>0</v>
      </c>
      <c r="F20" s="19">
        <v>0</v>
      </c>
      <c r="G20" s="23" t="s">
        <v>20</v>
      </c>
      <c r="H20" s="19">
        <f>SUM(B20,E20)</f>
        <v>8</v>
      </c>
      <c r="I20" s="19">
        <f>SUM(C20,F20)</f>
        <v>5</v>
      </c>
      <c r="J20" s="24">
        <f t="shared" si="2"/>
        <v>0.625</v>
      </c>
    </row>
    <row r="21" spans="1:10" x14ac:dyDescent="0.25">
      <c r="A21" s="18" t="s">
        <v>19</v>
      </c>
      <c r="B21" s="19">
        <v>0</v>
      </c>
      <c r="C21" s="19">
        <v>0</v>
      </c>
      <c r="D21" s="22" t="s">
        <v>20</v>
      </c>
      <c r="E21" s="19">
        <v>15</v>
      </c>
      <c r="F21" s="19">
        <v>12</v>
      </c>
      <c r="G21" s="23">
        <f t="shared" si="1"/>
        <v>0.8</v>
      </c>
      <c r="H21" s="19">
        <f>SUM(B21,E21)</f>
        <v>15</v>
      </c>
      <c r="I21" s="19">
        <f>SUM(C21,F21)</f>
        <v>12</v>
      </c>
      <c r="J21" s="24">
        <f t="shared" si="2"/>
        <v>0.8</v>
      </c>
    </row>
    <row r="22" spans="1:10" ht="16.5" thickBot="1" x14ac:dyDescent="0.3">
      <c r="A22" s="20" t="s">
        <v>16</v>
      </c>
      <c r="B22" s="27">
        <f>SUM(B16:B21)</f>
        <v>524</v>
      </c>
      <c r="C22" s="27">
        <f>SUM(C16:C21)</f>
        <v>410</v>
      </c>
      <c r="D22" s="32">
        <f t="shared" si="0"/>
        <v>0.78244274809160308</v>
      </c>
      <c r="E22" s="27">
        <f>SUM(E16:E21)</f>
        <v>603</v>
      </c>
      <c r="F22" s="27">
        <f>SUM(F16:F21)</f>
        <v>460</v>
      </c>
      <c r="G22" s="33">
        <f t="shared" si="1"/>
        <v>0.76285240464344939</v>
      </c>
      <c r="H22" s="21">
        <f>SUM(B22,E22)</f>
        <v>1127</v>
      </c>
      <c r="I22" s="36">
        <f>SUM(I16:I21)</f>
        <v>878</v>
      </c>
      <c r="J22" s="34">
        <f t="shared" si="2"/>
        <v>0.77905944986690323</v>
      </c>
    </row>
    <row r="23" spans="1:10" ht="15.75" x14ac:dyDescent="0.25">
      <c r="A23" s="43" t="s">
        <v>30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18" t="s">
        <v>15</v>
      </c>
      <c r="B24" s="19">
        <v>30</v>
      </c>
      <c r="C24" s="19">
        <v>20</v>
      </c>
      <c r="D24" s="22">
        <f>C24/B24</f>
        <v>0.66666666666666663</v>
      </c>
      <c r="E24" s="19">
        <v>50</v>
      </c>
      <c r="F24" s="19">
        <v>40</v>
      </c>
      <c r="G24" s="23">
        <f>(F24/E24)</f>
        <v>0.8</v>
      </c>
      <c r="H24" s="19">
        <f>SUM(B24,E24)</f>
        <v>80</v>
      </c>
      <c r="I24" s="19">
        <f>SUM(C24,F24)</f>
        <v>60</v>
      </c>
      <c r="J24" s="24">
        <f>(I24/H24)</f>
        <v>0.75</v>
      </c>
    </row>
    <row r="25" spans="1:10" x14ac:dyDescent="0.25">
      <c r="A25" s="40" t="s">
        <v>24</v>
      </c>
      <c r="B25" s="19">
        <v>52</v>
      </c>
      <c r="C25" s="19">
        <v>38</v>
      </c>
      <c r="D25" s="22">
        <f t="shared" ref="D25:D27" si="3">C25/B25</f>
        <v>0.73076923076923073</v>
      </c>
      <c r="E25" s="19">
        <v>32</v>
      </c>
      <c r="F25" s="19">
        <v>27</v>
      </c>
      <c r="G25" s="23">
        <f t="shared" ref="G25:G27" si="4">(F25/E25)</f>
        <v>0.84375</v>
      </c>
      <c r="H25" s="19">
        <f>SUM(B25,E25)</f>
        <v>84</v>
      </c>
      <c r="I25" s="19">
        <f>SUM(F25,C25)</f>
        <v>65</v>
      </c>
      <c r="J25" s="24">
        <f t="shared" ref="J25:J27" si="5">(I25/H25)</f>
        <v>0.77380952380952384</v>
      </c>
    </row>
    <row r="26" spans="1:10" ht="16.5" thickBot="1" x14ac:dyDescent="0.3">
      <c r="A26" s="20" t="s">
        <v>16</v>
      </c>
      <c r="B26" s="19">
        <f>SUM(B24:B25)</f>
        <v>82</v>
      </c>
      <c r="C26" s="19">
        <f>SUM(C24:C25)</f>
        <v>58</v>
      </c>
      <c r="D26" s="22">
        <f t="shared" si="3"/>
        <v>0.70731707317073167</v>
      </c>
      <c r="E26" s="19">
        <f>SUM(E24:E25)</f>
        <v>82</v>
      </c>
      <c r="F26" s="19">
        <f>SUM(F24:F25)</f>
        <v>67</v>
      </c>
      <c r="G26" s="23">
        <f t="shared" si="4"/>
        <v>0.81707317073170727</v>
      </c>
      <c r="H26" s="37">
        <f>SUM(H24:H25)</f>
        <v>164</v>
      </c>
      <c r="I26" s="19">
        <f>SUM(I24:I25)</f>
        <v>125</v>
      </c>
      <c r="J26" s="24">
        <f t="shared" si="5"/>
        <v>0.76219512195121952</v>
      </c>
    </row>
    <row r="27" spans="1:10" x14ac:dyDescent="0.25">
      <c r="A27" s="30" t="s">
        <v>9</v>
      </c>
      <c r="B27" s="35">
        <f>SUM(B22,B26)</f>
        <v>606</v>
      </c>
      <c r="C27" s="35">
        <f>SUM(C22,C26)</f>
        <v>468</v>
      </c>
      <c r="D27" s="22">
        <f t="shared" si="3"/>
        <v>0.7722772277227723</v>
      </c>
      <c r="E27" s="28">
        <f>SUM(E22,E26)</f>
        <v>685</v>
      </c>
      <c r="F27" s="29">
        <f>SUM(F22,F26)</f>
        <v>527</v>
      </c>
      <c r="G27" s="23">
        <f t="shared" si="4"/>
        <v>0.76934306569343069</v>
      </c>
      <c r="H27" s="35">
        <f>SUM(H22,H26)</f>
        <v>1291</v>
      </c>
      <c r="I27" s="35">
        <f>SUM(I22,I26)</f>
        <v>1003</v>
      </c>
      <c r="J27" s="24">
        <f t="shared" si="5"/>
        <v>0.77691711851278078</v>
      </c>
    </row>
    <row r="29" spans="1:10" x14ac:dyDescent="0.25">
      <c r="A29" s="38" t="s">
        <v>32</v>
      </c>
      <c r="B29" s="38"/>
      <c r="C29" s="38"/>
    </row>
    <row r="30" spans="1:10" x14ac:dyDescent="0.25">
      <c r="A30" s="38" t="s">
        <v>31</v>
      </c>
      <c r="B30" s="38"/>
      <c r="C30" s="38"/>
    </row>
  </sheetData>
  <mergeCells count="8">
    <mergeCell ref="A23:J23"/>
    <mergeCell ref="B12:D12"/>
    <mergeCell ref="E12:G12"/>
    <mergeCell ref="H12:J12"/>
    <mergeCell ref="A15:J15"/>
    <mergeCell ref="B13:D13"/>
    <mergeCell ref="E13:G13"/>
    <mergeCell ref="H13:J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Herrera-Venson</dc:creator>
  <cp:lastModifiedBy>Binod Suwal</cp:lastModifiedBy>
  <dcterms:created xsi:type="dcterms:W3CDTF">2018-08-30T08:39:33Z</dcterms:created>
  <dcterms:modified xsi:type="dcterms:W3CDTF">2019-10-17T14:47:57Z</dcterms:modified>
</cp:coreProperties>
</file>